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cartier\Desktop\CSE Damien Perso\commission 2025_202x\1 AFFICHES -activités\2026 cdes groupées bieres local\terres blanches\"/>
    </mc:Choice>
  </mc:AlternateContent>
  <xr:revisionPtr revIDLastSave="0" documentId="13_ncr:1_{E2361F73-4885-4338-8FDC-6413911DC262}" xr6:coauthVersionLast="47" xr6:coauthVersionMax="47" xr10:uidLastSave="{00000000-0000-0000-0000-000000000000}"/>
  <bookViews>
    <workbookView xWindow="-28920" yWindow="-135" windowWidth="29040" windowHeight="15840" xr2:uid="{568C460B-7653-428B-A3F4-D177905A9719}"/>
  </bookViews>
  <sheets>
    <sheet name="Feuil1" sheetId="3" r:id="rId1"/>
    <sheet name="Feuil2" sheetId="2" r:id="rId2"/>
  </sheets>
  <definedNames>
    <definedName name="Feuil1">Feuil1!$B$21:$P$23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3" l="1"/>
  <c r="G25" i="3"/>
  <c r="E30" i="3"/>
  <c r="G32" i="3"/>
  <c r="G33" i="3"/>
  <c r="I46" i="3"/>
  <c r="L24" i="3"/>
  <c r="N24" i="3" s="1"/>
  <c r="E24" i="3" s="1"/>
  <c r="L25" i="3"/>
  <c r="N25" i="3" s="1"/>
  <c r="E25" i="3" s="1"/>
  <c r="L26" i="3"/>
  <c r="N26" i="3" s="1"/>
  <c r="E26" i="3" s="1"/>
  <c r="L27" i="3"/>
  <c r="I27" i="3" s="1"/>
  <c r="L28" i="3"/>
  <c r="N28" i="3" s="1"/>
  <c r="E28" i="3" s="1"/>
  <c r="L29" i="3"/>
  <c r="N29" i="3" s="1"/>
  <c r="E29" i="3" s="1"/>
  <c r="L30" i="3"/>
  <c r="N30" i="3" s="1"/>
  <c r="L31" i="3"/>
  <c r="N31" i="3" s="1"/>
  <c r="E31" i="3" s="1"/>
  <c r="L34" i="3"/>
  <c r="N34" i="3" s="1"/>
  <c r="E34" i="3" s="1"/>
  <c r="L35" i="3"/>
  <c r="N35" i="3" s="1"/>
  <c r="E35" i="3" s="1"/>
  <c r="L36" i="3"/>
  <c r="N36" i="3" s="1"/>
  <c r="E36" i="3" s="1"/>
  <c r="L37" i="3"/>
  <c r="N37" i="3" s="1"/>
  <c r="E37" i="3" s="1"/>
  <c r="L38" i="3"/>
  <c r="N38" i="3" s="1"/>
  <c r="E38" i="3" s="1"/>
  <c r="L39" i="3"/>
  <c r="N39" i="3" s="1"/>
  <c r="E39" i="3" s="1"/>
  <c r="L40" i="3"/>
  <c r="N40" i="3" s="1"/>
  <c r="E40" i="3" s="1"/>
  <c r="L41" i="3"/>
  <c r="I41" i="3" s="1"/>
  <c r="L42" i="3"/>
  <c r="N42" i="3" s="1"/>
  <c r="E42" i="3" s="1"/>
  <c r="L44" i="3"/>
  <c r="N44" i="3" s="1"/>
  <c r="E44" i="3" s="1"/>
  <c r="L45" i="3"/>
  <c r="N45" i="3" s="1"/>
  <c r="E45" i="3" s="1"/>
  <c r="L47" i="3"/>
  <c r="N47" i="3" s="1"/>
  <c r="E47" i="3" s="1"/>
  <c r="L48" i="3"/>
  <c r="N48" i="3" s="1"/>
  <c r="E48" i="3" s="1"/>
  <c r="L23" i="3"/>
  <c r="N23" i="3" s="1"/>
  <c r="E23" i="3" s="1"/>
  <c r="O48" i="3"/>
  <c r="O47" i="3"/>
  <c r="O45" i="3"/>
  <c r="O44" i="3"/>
  <c r="O35" i="3"/>
  <c r="O36" i="3"/>
  <c r="O37" i="3"/>
  <c r="O38" i="3"/>
  <c r="O39" i="3"/>
  <c r="O40" i="3"/>
  <c r="O41" i="3"/>
  <c r="O42" i="3"/>
  <c r="O34" i="3"/>
  <c r="I45" i="3" l="1"/>
  <c r="I44" i="3"/>
  <c r="I25" i="3"/>
  <c r="I47" i="3"/>
  <c r="I48" i="3"/>
  <c r="I36" i="3"/>
  <c r="I31" i="3"/>
  <c r="I30" i="3"/>
  <c r="I42" i="3"/>
  <c r="I29" i="3"/>
  <c r="I35" i="3"/>
  <c r="I28" i="3"/>
  <c r="I40" i="3"/>
  <c r="I34" i="3"/>
  <c r="I39" i="3"/>
  <c r="I26" i="3"/>
  <c r="I38" i="3"/>
  <c r="I23" i="3"/>
  <c r="I37" i="3"/>
  <c r="I24" i="3"/>
  <c r="G38" i="3"/>
  <c r="G24" i="3"/>
  <c r="G37" i="3"/>
  <c r="G39" i="3"/>
  <c r="G30" i="3"/>
  <c r="N41" i="3"/>
  <c r="E41" i="3" s="1"/>
  <c r="N27" i="3"/>
  <c r="E27" i="3" s="1"/>
  <c r="G42" i="3"/>
  <c r="G28" i="3"/>
  <c r="G36" i="3"/>
  <c r="G35" i="3"/>
  <c r="G48" i="3"/>
  <c r="G34" i="3"/>
  <c r="G47" i="3"/>
  <c r="G31" i="3"/>
  <c r="G45" i="3"/>
  <c r="G44" i="3"/>
  <c r="G29" i="3"/>
  <c r="G40" i="3"/>
  <c r="G26" i="3"/>
  <c r="G23" i="3"/>
  <c r="G27" i="3" l="1"/>
  <c r="G41" i="3"/>
  <c r="G50" i="3" l="1"/>
</calcChain>
</file>

<file path=xl/sharedStrings.xml><?xml version="1.0" encoding="utf-8"?>
<sst xmlns="http://schemas.openxmlformats.org/spreadsheetml/2006/main" count="66" uniqueCount="47">
  <si>
    <t>Punta blonde 33cl</t>
  </si>
  <si>
    <t xml:space="preserve">Punta blanche 33cl </t>
  </si>
  <si>
    <t>Punta triple 33cl</t>
  </si>
  <si>
    <t>Punta neipa 33cl</t>
  </si>
  <si>
    <t>Punta ambrée 33cl</t>
  </si>
  <si>
    <t>Punta stout 33cl</t>
  </si>
  <si>
    <t>Punta quadruple 33cl</t>
  </si>
  <si>
    <t>Punta myrtille 33cl</t>
  </si>
  <si>
    <t>Punta mangue 33cl</t>
  </si>
  <si>
    <t>Tripack 3*33cl Confectionne</t>
  </si>
  <si>
    <t>Valisete 3*75cl confectionne</t>
  </si>
  <si>
    <t>Prenom</t>
  </si>
  <si>
    <t>Quantité</t>
  </si>
  <si>
    <t>1 carton 24x33cl</t>
  </si>
  <si>
    <t>1 carton 6x75cl</t>
  </si>
  <si>
    <t>1 pack 3x33cl</t>
  </si>
  <si>
    <t>1 pack 3x75cl</t>
  </si>
  <si>
    <t>1 pack 9x75cl</t>
  </si>
  <si>
    <t>PRIX VENTE CARTON/PACK TTC</t>
  </si>
  <si>
    <t>Réf article</t>
  </si>
  <si>
    <t>Numéro EAN</t>
  </si>
  <si>
    <t>Conditionnement</t>
  </si>
  <si>
    <t>BON DE COMMANDE 2026</t>
  </si>
  <si>
    <t>Pour info PRIX UNITAIRE TTC</t>
  </si>
  <si>
    <t>Nom</t>
  </si>
  <si>
    <t>Pack MIX 12*33cl (3blonde,3blanche,3neipa, 3triple)</t>
  </si>
  <si>
    <t>Pack MIX 24*33cl (6blonde,6blanche,6neipa, 6 triple)</t>
  </si>
  <si>
    <t>1 carton 12x33cl</t>
  </si>
  <si>
    <t>Pack MIX 6*75cl (1 blonde,1 blanche,1 neipa, 1 triple,1ambree,1 myrtille )</t>
  </si>
  <si>
    <t xml:space="preserve">Punta blonde 6*75cl </t>
  </si>
  <si>
    <t>Punta blanche 6*75cl</t>
  </si>
  <si>
    <t>Punta triple 6*75cl</t>
  </si>
  <si>
    <t>Punta neipa 6*75cl</t>
  </si>
  <si>
    <t>Punta ambrée 6*75 cl</t>
  </si>
  <si>
    <t>Punta stout 6*75 cl</t>
  </si>
  <si>
    <t>Punta quadruple 6*75cl</t>
  </si>
  <si>
    <t>Punta myrtille  6*75 cl</t>
  </si>
  <si>
    <t>Punta mangue 6*75 cl</t>
  </si>
  <si>
    <t>Punta Limonade citron 24*33cl</t>
  </si>
  <si>
    <t>Punta Limonade citron 9*75cl</t>
  </si>
  <si>
    <t xml:space="preserve">Total à regler au CSE TTC </t>
  </si>
  <si>
    <t>Sous-total (€)</t>
  </si>
  <si>
    <t>Client :</t>
  </si>
  <si>
    <t>Date :</t>
  </si>
  <si>
    <t>N° commande :</t>
  </si>
  <si>
    <t>Case à renseigner</t>
  </si>
  <si>
    <t>REF à mentionner sur le/les cartons (fait par le CSE)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</si>
</sst>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0" x14ac:knownFonts="1">
    <font>
      <sz val="10"/>
      <name val="MS Sans Serif"/>
    </font>
    <font>
      <sz val="10"/>
      <name val="MS Sans Serif"/>
    </font>
    <font>
      <sz val="8"/>
      <name val="MS Sans Serif"/>
    </font>
    <font>
      <sz val="10"/>
      <name val="Arial"/>
      <family val="2"/>
    </font>
    <font>
      <sz val="2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left" vertical="center"/>
    </xf>
    <xf numFmtId="164" fontId="7" fillId="4" borderId="6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9" fontId="7" fillId="3" borderId="3" xfId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9" fontId="7" fillId="4" borderId="1" xfId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9" fontId="7" fillId="3" borderId="1" xfId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right" vertical="center"/>
    </xf>
    <xf numFmtId="0" fontId="0" fillId="7" borderId="4" xfId="0" applyFill="1" applyBorder="1"/>
    <xf numFmtId="0" fontId="3" fillId="0" borderId="0" xfId="0" applyFont="1" applyFill="1"/>
    <xf numFmtId="0" fontId="0" fillId="0" borderId="0" xfId="0" applyFill="1" applyBorder="1"/>
    <xf numFmtId="2" fontId="3" fillId="0" borderId="0" xfId="0" applyNumberFormat="1" applyFont="1" applyFill="1"/>
    <xf numFmtId="0" fontId="9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Protection="1"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7" borderId="4" xfId="0" applyFill="1" applyBorder="1" applyAlignment="1">
      <alignment horizont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2" fontId="7" fillId="3" borderId="5" xfId="0" applyNumberFormat="1" applyFont="1" applyFill="1" applyBorder="1" applyAlignment="1" applyProtection="1">
      <alignment horizontal="center" vertical="center"/>
    </xf>
    <xf numFmtId="2" fontId="7" fillId="4" borderId="5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Protection="1"/>
  </cellXfs>
  <cellStyles count="2">
    <cellStyle name="Normal" xfId="0" builtinId="0"/>
    <cellStyle name="Pourcentage" xfId="1" builtinId="5"/>
  </cellStyles>
  <dxfs count="5"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783852</xdr:colOff>
      <xdr:row>1</xdr:row>
      <xdr:rowOff>92635</xdr:rowOff>
    </xdr:from>
    <xdr:to>
      <xdr:col>6</xdr:col>
      <xdr:colOff>798415</xdr:colOff>
      <xdr:row>10</xdr:row>
      <xdr:rowOff>59765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AB15E3-8FEB-D9BC-7B88-54A5B718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2970" y="249517"/>
          <a:ext cx="5199151" cy="1565836"/>
        </a:xfrm>
        <a:prstGeom prst="rect">
          <a:avLst/>
        </a:prstGeom>
      </xdr:spPr>
    </xdr:pic>
    <xdr:clientData/>
  </xdr:twoCellAnchor>
  <xdr:twoCellAnchor editAs="oneCell">
    <xdr:from>
      <xdr:col>2</xdr:col>
      <xdr:colOff>543484</xdr:colOff>
      <xdr:row>1</xdr:row>
      <xdr:rowOff>3737</xdr:rowOff>
    </xdr:from>
    <xdr:to>
      <xdr:col>2</xdr:col>
      <xdr:colOff>1941232</xdr:colOff>
      <xdr:row>13</xdr:row>
      <xdr:rowOff>10442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83983C-114B-7A24-5765-E617EE7D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8778" y="160619"/>
          <a:ext cx="1397748" cy="20665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156B8-4E3E-49F2-8043-29A8DD4D20B6}" name="Tableau1" displayName="Tableau1" ref="B21:G50" totalsRowShown="0" headerRowDxfId="4" tableBorderDxfId="3">
  <autoFilter ref="B21:G50" xr:uid="{2DA156B8-4E3E-49F2-8043-29A8DD4D20B6}"/>
  <tableColumns count="6">
    <tableColumn id="1" xr3:uid="{82F165E2-0ECA-48D4-BA08-DF846811B0B9}" name="Réf article" dataDxfId="2"/>
    <tableColumn id="2" xr3:uid="{0988F1B2-5CC6-4AF2-A36B-B0F6755B0825}" name="Numéro EAN"/>
    <tableColumn id="3" xr3:uid="{86E045E2-421F-4BD8-AEF3-76AE6116827B}" name="Conditionnement" dataDxfId="1"/>
    <tableColumn id="4" xr3:uid="{8F1DC675-AE1B-4A6A-8C34-C8A1246C7851}" name="PRIX VENTE CARTON/PACK TTC"/>
    <tableColumn id="5" xr3:uid="{4094FB81-83EE-4D22-AB2A-0EEBC789DB39}" name="Quantité"/>
    <tableColumn id="6" xr3:uid="{D975489C-563C-4502-813E-1AC6CFF3FF1F}" name="Sous-total (€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D00F-0117-4193-9B14-C53E6096ED8F}">
  <dimension ref="B3:P51"/>
  <sheetViews>
    <sheetView tabSelected="1" topLeftCell="C18" zoomScaleNormal="100" workbookViewId="0">
      <selection activeCell="Q29" sqref="Q29"/>
    </sheetView>
  </sheetViews>
  <sheetFormatPr baseColWidth="10" defaultColWidth="9.1796875" defaultRowHeight="12.5" x14ac:dyDescent="0.25"/>
  <cols>
    <col min="1" max="1" width="9.1796875" style="1"/>
    <col min="2" max="2" width="44.26953125" style="1" customWidth="1"/>
    <col min="3" max="3" width="31.54296875" style="1" customWidth="1"/>
    <col min="4" max="4" width="17.1796875" style="1" customWidth="1"/>
    <col min="5" max="5" width="30.81640625" style="2" customWidth="1"/>
    <col min="6" max="6" width="26.1796875" style="2" customWidth="1"/>
    <col min="7" max="7" width="23.1796875" style="2" customWidth="1"/>
    <col min="8" max="8" width="22.81640625" style="2" customWidth="1"/>
    <col min="9" max="9" width="17.90625" style="2" customWidth="1"/>
    <col min="10" max="10" width="17.90625" style="33" customWidth="1"/>
    <col min="11" max="11" width="18.26953125" style="1" hidden="1" customWidth="1"/>
    <col min="12" max="12" width="6.453125" style="1" hidden="1" customWidth="1"/>
    <col min="13" max="13" width="3.453125" style="1" hidden="1" customWidth="1"/>
    <col min="14" max="14" width="7.453125" style="1" hidden="1" customWidth="1"/>
    <col min="15" max="15" width="4.81640625" style="2" hidden="1" customWidth="1"/>
    <col min="16" max="16" width="39" style="2" hidden="1" customWidth="1"/>
    <col min="17" max="17" width="28.54296875" style="1" customWidth="1"/>
    <col min="18" max="16384" width="9.1796875" style="1"/>
  </cols>
  <sheetData>
    <row r="3" spans="2:10" ht="25" x14ac:dyDescent="0.5">
      <c r="B3" s="52" t="s">
        <v>22</v>
      </c>
      <c r="C3" s="52"/>
      <c r="D3" s="52"/>
    </row>
    <row r="7" spans="2:10" ht="13" x14ac:dyDescent="0.3">
      <c r="B7" t="s">
        <v>42</v>
      </c>
    </row>
    <row r="8" spans="2:10" ht="13" x14ac:dyDescent="0.3">
      <c r="B8" t="s">
        <v>43</v>
      </c>
    </row>
    <row r="9" spans="2:10" ht="13" x14ac:dyDescent="0.3">
      <c r="B9" t="s">
        <v>44</v>
      </c>
    </row>
    <row r="13" spans="2:10" ht="13" thickBot="1" x14ac:dyDescent="0.3"/>
    <row r="14" spans="2:10" ht="12.5" customHeight="1" x14ac:dyDescent="0.25">
      <c r="E14" s="43" t="s">
        <v>46</v>
      </c>
      <c r="F14" s="44"/>
      <c r="G14" s="45"/>
      <c r="H14" s="34"/>
      <c r="I14" s="1"/>
      <c r="J14" s="31"/>
    </row>
    <row r="15" spans="2:10" ht="13" customHeight="1" x14ac:dyDescent="0.3">
      <c r="B15" s="53" t="s">
        <v>45</v>
      </c>
      <c r="C15" s="53"/>
      <c r="E15" s="46"/>
      <c r="F15" s="47"/>
      <c r="G15" s="48"/>
      <c r="H15" s="34"/>
      <c r="I15" s="1"/>
      <c r="J15" s="31"/>
    </row>
    <row r="16" spans="2:10" ht="14.5" customHeight="1" x14ac:dyDescent="0.3">
      <c r="B16"/>
      <c r="C16"/>
      <c r="E16" s="46"/>
      <c r="F16" s="47"/>
      <c r="G16" s="48"/>
      <c r="H16" s="34"/>
      <c r="I16" s="1"/>
      <c r="J16" s="31"/>
    </row>
    <row r="17" spans="2:16" ht="13" customHeight="1" x14ac:dyDescent="0.3">
      <c r="B17" s="30" t="s">
        <v>24</v>
      </c>
      <c r="C17" s="42"/>
      <c r="E17" s="46"/>
      <c r="F17" s="47"/>
      <c r="G17" s="48"/>
      <c r="H17" s="34"/>
      <c r="I17" s="1"/>
      <c r="J17" s="31"/>
    </row>
    <row r="18" spans="2:16" ht="13" customHeight="1" x14ac:dyDescent="0.3">
      <c r="B18" s="30" t="s">
        <v>11</v>
      </c>
      <c r="C18" s="42"/>
      <c r="E18" s="46"/>
      <c r="F18" s="47"/>
      <c r="G18" s="48"/>
      <c r="H18" s="34"/>
      <c r="I18" s="1"/>
      <c r="J18" s="31"/>
    </row>
    <row r="19" spans="2:16" s="31" customFormat="1" ht="13.5" customHeight="1" thickBot="1" x14ac:dyDescent="0.35">
      <c r="B19" s="32"/>
      <c r="C19" s="32"/>
      <c r="E19" s="49"/>
      <c r="F19" s="50"/>
      <c r="G19" s="51"/>
      <c r="H19" s="34"/>
      <c r="O19" s="33"/>
      <c r="P19" s="33"/>
    </row>
    <row r="20" spans="2:16" x14ac:dyDescent="0.25">
      <c r="E20" s="1"/>
      <c r="F20" s="1"/>
      <c r="G20" s="1"/>
      <c r="H20" s="1"/>
      <c r="I20" s="1"/>
      <c r="J20" s="31"/>
      <c r="O20" s="13"/>
      <c r="P20" s="13"/>
    </row>
    <row r="21" spans="2:16" s="3" customFormat="1" ht="26" x14ac:dyDescent="0.25">
      <c r="B21" s="27" t="s">
        <v>19</v>
      </c>
      <c r="C21" s="28" t="s">
        <v>20</v>
      </c>
      <c r="D21" s="28" t="s">
        <v>21</v>
      </c>
      <c r="E21" s="28" t="s">
        <v>18</v>
      </c>
      <c r="F21" s="38" t="s">
        <v>12</v>
      </c>
      <c r="G21" s="54" t="s">
        <v>41</v>
      </c>
      <c r="H21" s="21"/>
      <c r="I21" s="22" t="s">
        <v>23</v>
      </c>
      <c r="J21" s="35"/>
      <c r="K21" s="21"/>
      <c r="L21" s="21"/>
      <c r="M21" s="21"/>
      <c r="N21" s="21"/>
      <c r="O21" s="14"/>
      <c r="P21" s="14"/>
    </row>
    <row r="22" spans="2:16" ht="13" thickBot="1" x14ac:dyDescent="0.3">
      <c r="B22" s="24"/>
      <c r="C22" s="5"/>
      <c r="D22" s="5"/>
      <c r="E22" s="5"/>
      <c r="F22" s="39"/>
      <c r="G22" s="55"/>
      <c r="H22" s="4"/>
      <c r="I22" s="10"/>
      <c r="J22" s="36"/>
    </row>
    <row r="23" spans="2:16" ht="13" thickTop="1" x14ac:dyDescent="0.25">
      <c r="B23" s="25" t="s">
        <v>0</v>
      </c>
      <c r="C23" s="7">
        <v>3770021545008</v>
      </c>
      <c r="D23" s="6" t="s">
        <v>13</v>
      </c>
      <c r="E23" s="11">
        <f t="shared" ref="E23:E31" si="0">N23</f>
        <v>50.112000000000002</v>
      </c>
      <c r="F23" s="40"/>
      <c r="G23" s="56">
        <f>E23*F23</f>
        <v>0</v>
      </c>
      <c r="H23" s="4"/>
      <c r="I23" s="23">
        <f t="shared" ref="I23:I42" si="1">L23</f>
        <v>2.0880000000000001</v>
      </c>
      <c r="J23" s="37"/>
      <c r="K23" s="4">
        <v>1.74</v>
      </c>
      <c r="L23" s="4">
        <f t="shared" ref="L23:L31" si="2">K23+(K23*0.2)</f>
        <v>2.0880000000000001</v>
      </c>
      <c r="M23" s="4">
        <v>24</v>
      </c>
      <c r="N23" s="4">
        <f>M23*L23</f>
        <v>50.112000000000002</v>
      </c>
      <c r="O23" s="15">
        <v>0.2</v>
      </c>
      <c r="P23" s="16">
        <v>2.9</v>
      </c>
    </row>
    <row r="24" spans="2:16" x14ac:dyDescent="0.25">
      <c r="B24" s="24" t="s">
        <v>1</v>
      </c>
      <c r="C24" s="8">
        <v>3770021545046</v>
      </c>
      <c r="D24" s="5" t="s">
        <v>13</v>
      </c>
      <c r="E24" s="12">
        <f t="shared" si="0"/>
        <v>50.975999999999999</v>
      </c>
      <c r="F24" s="41"/>
      <c r="G24" s="57">
        <f t="shared" ref="G24:G48" si="3">E24*F24</f>
        <v>0</v>
      </c>
      <c r="H24" s="4"/>
      <c r="I24" s="23">
        <f t="shared" si="1"/>
        <v>2.1240000000000001</v>
      </c>
      <c r="J24" s="37"/>
      <c r="K24" s="4">
        <v>1.77</v>
      </c>
      <c r="L24" s="4">
        <f t="shared" si="2"/>
        <v>2.1240000000000001</v>
      </c>
      <c r="M24" s="4">
        <v>24</v>
      </c>
      <c r="N24" s="4">
        <f t="shared" ref="N24:N48" si="4">M24*L24</f>
        <v>50.975999999999999</v>
      </c>
      <c r="O24" s="17">
        <v>0.2</v>
      </c>
      <c r="P24" s="18">
        <v>2.9</v>
      </c>
    </row>
    <row r="25" spans="2:16" x14ac:dyDescent="0.25">
      <c r="B25" s="25" t="s">
        <v>2</v>
      </c>
      <c r="C25" s="7">
        <v>3770021545022</v>
      </c>
      <c r="D25" s="6" t="s">
        <v>13</v>
      </c>
      <c r="E25" s="11">
        <f t="shared" si="0"/>
        <v>52.992000000000004</v>
      </c>
      <c r="F25" s="40"/>
      <c r="G25" s="56">
        <f t="shared" si="3"/>
        <v>0</v>
      </c>
      <c r="H25" s="4"/>
      <c r="I25" s="23">
        <f t="shared" si="1"/>
        <v>2.2080000000000002</v>
      </c>
      <c r="J25" s="37"/>
      <c r="K25" s="4">
        <v>1.84</v>
      </c>
      <c r="L25" s="4">
        <f t="shared" si="2"/>
        <v>2.2080000000000002</v>
      </c>
      <c r="M25" s="4">
        <v>24</v>
      </c>
      <c r="N25" s="4">
        <f t="shared" si="4"/>
        <v>52.992000000000004</v>
      </c>
      <c r="O25" s="19">
        <v>0.2</v>
      </c>
      <c r="P25" s="20">
        <v>2.9</v>
      </c>
    </row>
    <row r="26" spans="2:16" x14ac:dyDescent="0.25">
      <c r="B26" s="24" t="s">
        <v>3</v>
      </c>
      <c r="C26" s="8">
        <v>3770021545084</v>
      </c>
      <c r="D26" s="5" t="s">
        <v>13</v>
      </c>
      <c r="E26" s="12">
        <f t="shared" si="0"/>
        <v>52.992000000000004</v>
      </c>
      <c r="F26" s="41"/>
      <c r="G26" s="57">
        <f t="shared" si="3"/>
        <v>0</v>
      </c>
      <c r="H26" s="4"/>
      <c r="I26" s="23">
        <f t="shared" si="1"/>
        <v>2.2080000000000002</v>
      </c>
      <c r="J26" s="37"/>
      <c r="K26" s="4">
        <v>1.84</v>
      </c>
      <c r="L26" s="4">
        <f t="shared" si="2"/>
        <v>2.2080000000000002</v>
      </c>
      <c r="M26" s="4">
        <v>24</v>
      </c>
      <c r="N26" s="4">
        <f t="shared" si="4"/>
        <v>52.992000000000004</v>
      </c>
      <c r="O26" s="17">
        <v>0.2</v>
      </c>
      <c r="P26" s="18">
        <v>2.9</v>
      </c>
    </row>
    <row r="27" spans="2:16" x14ac:dyDescent="0.25">
      <c r="B27" s="25" t="s">
        <v>4</v>
      </c>
      <c r="C27" s="7">
        <v>3770021545121</v>
      </c>
      <c r="D27" s="6" t="s">
        <v>13</v>
      </c>
      <c r="E27" s="11">
        <f t="shared" si="0"/>
        <v>51.84</v>
      </c>
      <c r="F27" s="40"/>
      <c r="G27" s="56">
        <f t="shared" si="3"/>
        <v>0</v>
      </c>
      <c r="H27" s="4"/>
      <c r="I27" s="23">
        <f t="shared" si="1"/>
        <v>2.16</v>
      </c>
      <c r="J27" s="37"/>
      <c r="K27" s="4">
        <v>1.8</v>
      </c>
      <c r="L27" s="4">
        <f t="shared" si="2"/>
        <v>2.16</v>
      </c>
      <c r="M27" s="4">
        <v>24</v>
      </c>
      <c r="N27" s="4">
        <f t="shared" si="4"/>
        <v>51.84</v>
      </c>
      <c r="O27" s="19">
        <v>0.2</v>
      </c>
      <c r="P27" s="20">
        <v>2.9</v>
      </c>
    </row>
    <row r="28" spans="2:16" x14ac:dyDescent="0.25">
      <c r="B28" s="24" t="s">
        <v>5</v>
      </c>
      <c r="C28" s="8">
        <v>3770021545107</v>
      </c>
      <c r="D28" s="5" t="s">
        <v>13</v>
      </c>
      <c r="E28" s="12">
        <f t="shared" si="0"/>
        <v>51.84</v>
      </c>
      <c r="F28" s="41"/>
      <c r="G28" s="57">
        <f t="shared" si="3"/>
        <v>0</v>
      </c>
      <c r="H28" s="4"/>
      <c r="I28" s="23">
        <f t="shared" si="1"/>
        <v>2.16</v>
      </c>
      <c r="J28" s="37"/>
      <c r="K28" s="4">
        <v>1.8</v>
      </c>
      <c r="L28" s="4">
        <f t="shared" si="2"/>
        <v>2.16</v>
      </c>
      <c r="M28" s="4">
        <v>24</v>
      </c>
      <c r="N28" s="4">
        <f t="shared" si="4"/>
        <v>51.84</v>
      </c>
      <c r="O28" s="17">
        <v>0.2</v>
      </c>
      <c r="P28" s="18">
        <v>2.9</v>
      </c>
    </row>
    <row r="29" spans="2:16" x14ac:dyDescent="0.25">
      <c r="B29" s="25" t="s">
        <v>6</v>
      </c>
      <c r="C29" s="7">
        <v>3770021545169</v>
      </c>
      <c r="D29" s="6" t="s">
        <v>13</v>
      </c>
      <c r="E29" s="11">
        <f t="shared" si="0"/>
        <v>53.568000000000005</v>
      </c>
      <c r="F29" s="40"/>
      <c r="G29" s="56">
        <f t="shared" si="3"/>
        <v>0</v>
      </c>
      <c r="H29" s="4"/>
      <c r="I29" s="23">
        <f t="shared" si="1"/>
        <v>2.2320000000000002</v>
      </c>
      <c r="J29" s="37"/>
      <c r="K29" s="4">
        <v>1.86</v>
      </c>
      <c r="L29" s="4">
        <f t="shared" si="2"/>
        <v>2.2320000000000002</v>
      </c>
      <c r="M29" s="4">
        <v>24</v>
      </c>
      <c r="N29" s="4">
        <f t="shared" si="4"/>
        <v>53.568000000000005</v>
      </c>
      <c r="O29" s="19">
        <v>0.2</v>
      </c>
      <c r="P29" s="20">
        <v>2.9</v>
      </c>
    </row>
    <row r="30" spans="2:16" x14ac:dyDescent="0.25">
      <c r="B30" s="24" t="s">
        <v>7</v>
      </c>
      <c r="C30" s="8">
        <v>3770021545206</v>
      </c>
      <c r="D30" s="5" t="s">
        <v>13</v>
      </c>
      <c r="E30" s="12">
        <f t="shared" si="0"/>
        <v>53.568000000000005</v>
      </c>
      <c r="F30" s="41"/>
      <c r="G30" s="57">
        <f t="shared" si="3"/>
        <v>0</v>
      </c>
      <c r="H30" s="4"/>
      <c r="I30" s="23">
        <f t="shared" si="1"/>
        <v>2.2320000000000002</v>
      </c>
      <c r="J30" s="37"/>
      <c r="K30" s="4">
        <v>1.86</v>
      </c>
      <c r="L30" s="4">
        <f t="shared" si="2"/>
        <v>2.2320000000000002</v>
      </c>
      <c r="M30" s="4">
        <v>24</v>
      </c>
      <c r="N30" s="4">
        <f t="shared" si="4"/>
        <v>53.568000000000005</v>
      </c>
      <c r="O30" s="17">
        <v>0.2</v>
      </c>
      <c r="P30" s="18">
        <v>2.9</v>
      </c>
    </row>
    <row r="31" spans="2:16" x14ac:dyDescent="0.25">
      <c r="B31" s="25" t="s">
        <v>8</v>
      </c>
      <c r="C31" s="7">
        <v>3770021545220</v>
      </c>
      <c r="D31" s="6" t="s">
        <v>13</v>
      </c>
      <c r="E31" s="11">
        <f t="shared" si="0"/>
        <v>53.568000000000005</v>
      </c>
      <c r="F31" s="40"/>
      <c r="G31" s="56">
        <f t="shared" si="3"/>
        <v>0</v>
      </c>
      <c r="H31" s="4"/>
      <c r="I31" s="23">
        <f t="shared" si="1"/>
        <v>2.2320000000000002</v>
      </c>
      <c r="J31" s="37"/>
      <c r="K31" s="4">
        <v>1.86</v>
      </c>
      <c r="L31" s="4">
        <f t="shared" si="2"/>
        <v>2.2320000000000002</v>
      </c>
      <c r="M31" s="4">
        <v>24</v>
      </c>
      <c r="N31" s="4">
        <f t="shared" si="4"/>
        <v>53.568000000000005</v>
      </c>
      <c r="O31" s="19">
        <v>0.2</v>
      </c>
      <c r="P31" s="20">
        <v>2.9</v>
      </c>
    </row>
    <row r="32" spans="2:16" ht="32" customHeight="1" x14ac:dyDescent="0.25">
      <c r="B32" s="26" t="s">
        <v>25</v>
      </c>
      <c r="C32" s="8"/>
      <c r="D32" s="8" t="s">
        <v>27</v>
      </c>
      <c r="E32" s="12">
        <v>29</v>
      </c>
      <c r="F32" s="40"/>
      <c r="G32" s="57">
        <f t="shared" si="3"/>
        <v>0</v>
      </c>
      <c r="H32" s="4"/>
      <c r="I32" s="23">
        <v>2.41</v>
      </c>
      <c r="J32" s="37"/>
      <c r="K32" s="4"/>
      <c r="L32" s="4"/>
      <c r="M32" s="4"/>
      <c r="N32" s="4"/>
      <c r="O32" s="19"/>
      <c r="P32" s="20"/>
    </row>
    <row r="33" spans="2:16" ht="47" customHeight="1" x14ac:dyDescent="0.25">
      <c r="B33" s="26" t="s">
        <v>26</v>
      </c>
      <c r="C33" s="8"/>
      <c r="D33" s="8" t="s">
        <v>13</v>
      </c>
      <c r="E33" s="12">
        <v>55</v>
      </c>
      <c r="F33" s="41"/>
      <c r="G33" s="57">
        <f t="shared" si="3"/>
        <v>0</v>
      </c>
      <c r="H33" s="4"/>
      <c r="I33" s="23">
        <v>2.29</v>
      </c>
      <c r="J33" s="37"/>
      <c r="K33" s="4"/>
      <c r="L33" s="4"/>
      <c r="M33" s="4"/>
      <c r="N33" s="4"/>
      <c r="O33" s="17"/>
      <c r="P33" s="18"/>
    </row>
    <row r="34" spans="2:16" x14ac:dyDescent="0.25">
      <c r="B34" s="25" t="s">
        <v>29</v>
      </c>
      <c r="C34" s="7">
        <v>3770021545015</v>
      </c>
      <c r="D34" s="6" t="s">
        <v>14</v>
      </c>
      <c r="E34" s="11">
        <f t="shared" ref="E34:E42" si="5">N34</f>
        <v>25.128000000000004</v>
      </c>
      <c r="F34" s="40"/>
      <c r="G34" s="56">
        <f t="shared" si="3"/>
        <v>0</v>
      </c>
      <c r="H34" s="4"/>
      <c r="I34" s="23">
        <f t="shared" si="1"/>
        <v>4.1880000000000006</v>
      </c>
      <c r="J34" s="37"/>
      <c r="K34" s="4">
        <v>3.49</v>
      </c>
      <c r="L34" s="4">
        <f t="shared" ref="L34:L42" si="6">K34+(K34*0.2)</f>
        <v>4.1880000000000006</v>
      </c>
      <c r="M34" s="4">
        <v>6</v>
      </c>
      <c r="N34" s="4">
        <f t="shared" si="4"/>
        <v>25.128000000000004</v>
      </c>
      <c r="O34" s="19">
        <f>20%</f>
        <v>0.2</v>
      </c>
      <c r="P34" s="20">
        <v>6.2</v>
      </c>
    </row>
    <row r="35" spans="2:16" x14ac:dyDescent="0.25">
      <c r="B35" s="24" t="s">
        <v>30</v>
      </c>
      <c r="C35" s="8">
        <v>3770021545053</v>
      </c>
      <c r="D35" s="5" t="s">
        <v>14</v>
      </c>
      <c r="E35" s="12">
        <f t="shared" si="5"/>
        <v>25.56</v>
      </c>
      <c r="F35" s="41"/>
      <c r="G35" s="57">
        <f t="shared" si="3"/>
        <v>0</v>
      </c>
      <c r="H35" s="4"/>
      <c r="I35" s="23">
        <f t="shared" si="1"/>
        <v>4.26</v>
      </c>
      <c r="J35" s="37"/>
      <c r="K35" s="4">
        <v>3.55</v>
      </c>
      <c r="L35" s="4">
        <f t="shared" si="6"/>
        <v>4.26</v>
      </c>
      <c r="M35" s="4">
        <v>6</v>
      </c>
      <c r="N35" s="4">
        <f t="shared" si="4"/>
        <v>25.56</v>
      </c>
      <c r="O35" s="17">
        <f>20%</f>
        <v>0.2</v>
      </c>
      <c r="P35" s="18">
        <v>6.2</v>
      </c>
    </row>
    <row r="36" spans="2:16" x14ac:dyDescent="0.25">
      <c r="B36" s="25" t="s">
        <v>31</v>
      </c>
      <c r="C36" s="7">
        <v>3770021545039</v>
      </c>
      <c r="D36" s="6" t="s">
        <v>14</v>
      </c>
      <c r="E36" s="11">
        <f t="shared" si="5"/>
        <v>26.352000000000004</v>
      </c>
      <c r="F36" s="40"/>
      <c r="G36" s="56">
        <f t="shared" si="3"/>
        <v>0</v>
      </c>
      <c r="H36" s="4"/>
      <c r="I36" s="23">
        <f t="shared" si="1"/>
        <v>4.3920000000000003</v>
      </c>
      <c r="J36" s="37"/>
      <c r="K36" s="4">
        <v>3.66</v>
      </c>
      <c r="L36" s="4">
        <f t="shared" si="6"/>
        <v>4.3920000000000003</v>
      </c>
      <c r="M36" s="4">
        <v>6</v>
      </c>
      <c r="N36" s="4">
        <f t="shared" si="4"/>
        <v>26.352000000000004</v>
      </c>
      <c r="O36" s="19">
        <f>20%</f>
        <v>0.2</v>
      </c>
      <c r="P36" s="20">
        <v>6.2</v>
      </c>
    </row>
    <row r="37" spans="2:16" x14ac:dyDescent="0.25">
      <c r="B37" s="24" t="s">
        <v>32</v>
      </c>
      <c r="C37" s="8">
        <v>3770021545091</v>
      </c>
      <c r="D37" s="5" t="s">
        <v>14</v>
      </c>
      <c r="E37" s="12">
        <f t="shared" si="5"/>
        <v>26.352000000000004</v>
      </c>
      <c r="F37" s="41"/>
      <c r="G37" s="57">
        <f t="shared" si="3"/>
        <v>0</v>
      </c>
      <c r="H37" s="4"/>
      <c r="I37" s="23">
        <f t="shared" si="1"/>
        <v>4.3920000000000003</v>
      </c>
      <c r="J37" s="37"/>
      <c r="K37" s="4">
        <v>3.66</v>
      </c>
      <c r="L37" s="4">
        <f t="shared" si="6"/>
        <v>4.3920000000000003</v>
      </c>
      <c r="M37" s="4">
        <v>6</v>
      </c>
      <c r="N37" s="4">
        <f t="shared" si="4"/>
        <v>26.352000000000004</v>
      </c>
      <c r="O37" s="17">
        <f>20%</f>
        <v>0.2</v>
      </c>
      <c r="P37" s="18">
        <v>6.2</v>
      </c>
    </row>
    <row r="38" spans="2:16" x14ac:dyDescent="0.25">
      <c r="B38" s="25" t="s">
        <v>33</v>
      </c>
      <c r="C38" s="7">
        <v>3770021545138</v>
      </c>
      <c r="D38" s="6" t="s">
        <v>14</v>
      </c>
      <c r="E38" s="11">
        <f t="shared" si="5"/>
        <v>25.92</v>
      </c>
      <c r="F38" s="40"/>
      <c r="G38" s="56">
        <f t="shared" si="3"/>
        <v>0</v>
      </c>
      <c r="H38" s="4"/>
      <c r="I38" s="23">
        <f t="shared" si="1"/>
        <v>4.32</v>
      </c>
      <c r="J38" s="37"/>
      <c r="K38" s="4">
        <v>3.6</v>
      </c>
      <c r="L38" s="4">
        <f t="shared" si="6"/>
        <v>4.32</v>
      </c>
      <c r="M38" s="4">
        <v>6</v>
      </c>
      <c r="N38" s="4">
        <f t="shared" si="4"/>
        <v>25.92</v>
      </c>
      <c r="O38" s="19">
        <f>20%</f>
        <v>0.2</v>
      </c>
      <c r="P38" s="20">
        <v>6.2</v>
      </c>
    </row>
    <row r="39" spans="2:16" x14ac:dyDescent="0.25">
      <c r="B39" s="24" t="s">
        <v>34</v>
      </c>
      <c r="C39" s="8">
        <v>3770021545114</v>
      </c>
      <c r="D39" s="5" t="s">
        <v>14</v>
      </c>
      <c r="E39" s="12">
        <f t="shared" si="5"/>
        <v>25.92</v>
      </c>
      <c r="F39" s="41"/>
      <c r="G39" s="57">
        <f t="shared" si="3"/>
        <v>0</v>
      </c>
      <c r="H39" s="4"/>
      <c r="I39" s="23">
        <f t="shared" si="1"/>
        <v>4.32</v>
      </c>
      <c r="J39" s="37"/>
      <c r="K39" s="4">
        <v>3.6</v>
      </c>
      <c r="L39" s="4">
        <f t="shared" si="6"/>
        <v>4.32</v>
      </c>
      <c r="M39" s="4">
        <v>6</v>
      </c>
      <c r="N39" s="4">
        <f t="shared" si="4"/>
        <v>25.92</v>
      </c>
      <c r="O39" s="17">
        <f>20%</f>
        <v>0.2</v>
      </c>
      <c r="P39" s="18">
        <v>6.2</v>
      </c>
    </row>
    <row r="40" spans="2:16" x14ac:dyDescent="0.25">
      <c r="B40" s="25" t="s">
        <v>35</v>
      </c>
      <c r="C40" s="7">
        <v>3770021545176</v>
      </c>
      <c r="D40" s="6" t="s">
        <v>14</v>
      </c>
      <c r="E40" s="11">
        <f t="shared" si="5"/>
        <v>26.496000000000002</v>
      </c>
      <c r="F40" s="40"/>
      <c r="G40" s="56">
        <f t="shared" si="3"/>
        <v>0</v>
      </c>
      <c r="H40" s="4"/>
      <c r="I40" s="23">
        <f t="shared" si="1"/>
        <v>4.4160000000000004</v>
      </c>
      <c r="J40" s="37"/>
      <c r="K40" s="4">
        <v>3.68</v>
      </c>
      <c r="L40" s="4">
        <f t="shared" si="6"/>
        <v>4.4160000000000004</v>
      </c>
      <c r="M40" s="4">
        <v>6</v>
      </c>
      <c r="N40" s="4">
        <f t="shared" si="4"/>
        <v>26.496000000000002</v>
      </c>
      <c r="O40" s="19">
        <f>20%</f>
        <v>0.2</v>
      </c>
      <c r="P40" s="20">
        <v>6.2</v>
      </c>
    </row>
    <row r="41" spans="2:16" x14ac:dyDescent="0.25">
      <c r="B41" s="24" t="s">
        <v>36</v>
      </c>
      <c r="C41" s="8">
        <v>3770021545213</v>
      </c>
      <c r="D41" s="5" t="s">
        <v>14</v>
      </c>
      <c r="E41" s="12">
        <f t="shared" si="5"/>
        <v>26.496000000000002</v>
      </c>
      <c r="F41" s="41"/>
      <c r="G41" s="57">
        <f t="shared" si="3"/>
        <v>0</v>
      </c>
      <c r="H41" s="4"/>
      <c r="I41" s="23">
        <f t="shared" si="1"/>
        <v>4.4160000000000004</v>
      </c>
      <c r="J41" s="37"/>
      <c r="K41" s="4">
        <v>3.68</v>
      </c>
      <c r="L41" s="4">
        <f t="shared" si="6"/>
        <v>4.4160000000000004</v>
      </c>
      <c r="M41" s="4">
        <v>6</v>
      </c>
      <c r="N41" s="4">
        <f t="shared" si="4"/>
        <v>26.496000000000002</v>
      </c>
      <c r="O41" s="17">
        <f>20%</f>
        <v>0.2</v>
      </c>
      <c r="P41" s="18">
        <v>6.2</v>
      </c>
    </row>
    <row r="42" spans="2:16" x14ac:dyDescent="0.25">
      <c r="B42" s="25" t="s">
        <v>37</v>
      </c>
      <c r="C42" s="7">
        <v>3770021545237</v>
      </c>
      <c r="D42" s="6" t="s">
        <v>14</v>
      </c>
      <c r="E42" s="11">
        <f t="shared" si="5"/>
        <v>26.496000000000002</v>
      </c>
      <c r="F42" s="40"/>
      <c r="G42" s="56">
        <f t="shared" si="3"/>
        <v>0</v>
      </c>
      <c r="H42" s="4"/>
      <c r="I42" s="23">
        <f t="shared" si="1"/>
        <v>4.4160000000000004</v>
      </c>
      <c r="J42" s="37"/>
      <c r="K42" s="4">
        <v>3.68</v>
      </c>
      <c r="L42" s="4">
        <f t="shared" si="6"/>
        <v>4.4160000000000004</v>
      </c>
      <c r="M42" s="4">
        <v>6</v>
      </c>
      <c r="N42" s="4">
        <f t="shared" si="4"/>
        <v>26.496000000000002</v>
      </c>
      <c r="O42" s="19">
        <f>20%</f>
        <v>0.2</v>
      </c>
      <c r="P42" s="20">
        <v>6.2</v>
      </c>
    </row>
    <row r="43" spans="2:16" ht="25" x14ac:dyDescent="0.25">
      <c r="B43" s="26" t="s">
        <v>28</v>
      </c>
      <c r="C43" s="8"/>
      <c r="D43" s="6" t="s">
        <v>14</v>
      </c>
      <c r="E43" s="12">
        <v>29</v>
      </c>
      <c r="F43" s="40"/>
      <c r="G43" s="57">
        <f>Tableau1[[#This Row],[Quantité]]*Tableau1[[#This Row],[PRIX VENTE CARTON/PACK TTC]]</f>
        <v>0</v>
      </c>
      <c r="H43" s="4"/>
      <c r="I43" s="23">
        <v>4.83</v>
      </c>
      <c r="J43" s="37"/>
      <c r="K43" s="4"/>
      <c r="L43" s="4"/>
      <c r="M43" s="4"/>
      <c r="N43" s="4"/>
      <c r="O43" s="18"/>
      <c r="P43" s="18"/>
    </row>
    <row r="44" spans="2:16" x14ac:dyDescent="0.25">
      <c r="B44" s="25" t="s">
        <v>9</v>
      </c>
      <c r="C44" s="7">
        <v>3770021545060</v>
      </c>
      <c r="D44" s="6" t="s">
        <v>15</v>
      </c>
      <c r="E44" s="11">
        <f>N44</f>
        <v>7.1880000000000006</v>
      </c>
      <c r="F44" s="40"/>
      <c r="G44" s="56">
        <f t="shared" si="3"/>
        <v>0</v>
      </c>
      <c r="H44" s="4"/>
      <c r="I44" s="23">
        <f>L44/3</f>
        <v>2.3960000000000004</v>
      </c>
      <c r="J44" s="37"/>
      <c r="K44" s="4">
        <v>5.99</v>
      </c>
      <c r="L44" s="4">
        <f>K44+(K44*0.2)</f>
        <v>7.1880000000000006</v>
      </c>
      <c r="M44" s="4">
        <v>1</v>
      </c>
      <c r="N44" s="4">
        <f t="shared" si="4"/>
        <v>7.1880000000000006</v>
      </c>
      <c r="O44" s="19">
        <f>20%</f>
        <v>0.2</v>
      </c>
      <c r="P44" s="20">
        <v>9.5</v>
      </c>
    </row>
    <row r="45" spans="2:16" x14ac:dyDescent="0.25">
      <c r="B45" s="24" t="s">
        <v>10</v>
      </c>
      <c r="C45" s="8">
        <v>3770021545077</v>
      </c>
      <c r="D45" s="5" t="s">
        <v>16</v>
      </c>
      <c r="E45" s="12">
        <f>N45</f>
        <v>16.8</v>
      </c>
      <c r="F45" s="40"/>
      <c r="G45" s="57">
        <f t="shared" si="3"/>
        <v>0</v>
      </c>
      <c r="H45" s="4"/>
      <c r="I45" s="23">
        <f>L45/3</f>
        <v>5.6000000000000005</v>
      </c>
      <c r="J45" s="37"/>
      <c r="K45" s="4">
        <v>14</v>
      </c>
      <c r="L45" s="4">
        <f>K45+(K45*0.2)</f>
        <v>16.8</v>
      </c>
      <c r="M45" s="4">
        <v>1</v>
      </c>
      <c r="N45" s="4">
        <f t="shared" si="4"/>
        <v>16.8</v>
      </c>
      <c r="O45" s="17">
        <f>20%</f>
        <v>0.2</v>
      </c>
      <c r="P45" s="18">
        <v>19.5</v>
      </c>
    </row>
    <row r="46" spans="2:16" x14ac:dyDescent="0.25">
      <c r="B46" s="25"/>
      <c r="C46" s="7"/>
      <c r="D46" s="6"/>
      <c r="E46" s="11"/>
      <c r="F46" s="40"/>
      <c r="G46" s="56"/>
      <c r="H46" s="4"/>
      <c r="I46" s="23">
        <f>L46</f>
        <v>0</v>
      </c>
      <c r="J46" s="37"/>
      <c r="K46" s="4"/>
      <c r="L46" s="4"/>
      <c r="M46" s="4"/>
      <c r="N46" s="4"/>
      <c r="O46" s="20"/>
      <c r="P46" s="20"/>
    </row>
    <row r="47" spans="2:16" x14ac:dyDescent="0.25">
      <c r="B47" s="24" t="s">
        <v>38</v>
      </c>
      <c r="C47" s="8">
        <v>3770021545183</v>
      </c>
      <c r="D47" s="5" t="s">
        <v>13</v>
      </c>
      <c r="E47" s="12">
        <f>N47</f>
        <v>41.76</v>
      </c>
      <c r="F47" s="41"/>
      <c r="G47" s="57">
        <f t="shared" si="3"/>
        <v>0</v>
      </c>
      <c r="H47" s="4"/>
      <c r="I47" s="23">
        <f>L47</f>
        <v>1.74</v>
      </c>
      <c r="J47" s="37"/>
      <c r="K47" s="4">
        <v>1.45</v>
      </c>
      <c r="L47" s="4">
        <f>K47+(K47*0.2)</f>
        <v>1.74</v>
      </c>
      <c r="M47" s="4">
        <v>24</v>
      </c>
      <c r="N47" s="4">
        <f t="shared" si="4"/>
        <v>41.76</v>
      </c>
      <c r="O47" s="17">
        <f>20%</f>
        <v>0.2</v>
      </c>
      <c r="P47" s="18">
        <v>3</v>
      </c>
    </row>
    <row r="48" spans="2:16" x14ac:dyDescent="0.25">
      <c r="B48" s="25" t="s">
        <v>39</v>
      </c>
      <c r="C48" s="7">
        <v>3770021545190</v>
      </c>
      <c r="D48" s="6" t="s">
        <v>17</v>
      </c>
      <c r="E48" s="11">
        <f>N48</f>
        <v>29.7</v>
      </c>
      <c r="F48" s="40"/>
      <c r="G48" s="56">
        <f t="shared" si="3"/>
        <v>0</v>
      </c>
      <c r="H48" s="4"/>
      <c r="I48" s="23">
        <f>L48</f>
        <v>3.3</v>
      </c>
      <c r="J48" s="37"/>
      <c r="K48" s="4">
        <v>2.75</v>
      </c>
      <c r="L48" s="4">
        <f>K48+(K48*0.2)</f>
        <v>3.3</v>
      </c>
      <c r="M48" s="4">
        <v>9</v>
      </c>
      <c r="N48" s="4">
        <f t="shared" si="4"/>
        <v>29.7</v>
      </c>
      <c r="O48" s="19">
        <f>20%</f>
        <v>0.2</v>
      </c>
      <c r="P48" s="20">
        <v>4</v>
      </c>
    </row>
    <row r="49" spans="2:10" x14ac:dyDescent="0.25">
      <c r="B49" s="24"/>
      <c r="C49" s="5"/>
      <c r="D49" s="5"/>
      <c r="E49" s="5"/>
      <c r="F49" s="5"/>
      <c r="G49" s="58"/>
      <c r="H49" s="4"/>
      <c r="I49" s="10"/>
      <c r="J49" s="36"/>
    </row>
    <row r="50" spans="2:10" x14ac:dyDescent="0.25">
      <c r="B50" s="25"/>
      <c r="C50" s="6"/>
      <c r="D50" s="6"/>
      <c r="E50" s="6"/>
      <c r="F50" s="29" t="s">
        <v>40</v>
      </c>
      <c r="G50" s="57">
        <f>G48+G47+G46+G45+G43+G44+G42+G41+G40+G39+G38+G37+G36+G35+G34+G33+G32+G31+G30+G29+G28+G27+G26+G24+G25+G23</f>
        <v>0</v>
      </c>
      <c r="H50" s="1"/>
      <c r="I50" s="9"/>
      <c r="J50" s="36"/>
    </row>
    <row r="51" spans="2:10" x14ac:dyDescent="0.25">
      <c r="G51" s="1"/>
      <c r="H51" s="1"/>
      <c r="I51" s="1"/>
      <c r="J51" s="31"/>
    </row>
  </sheetData>
  <sheetProtection algorithmName="SHA-512" hashValue="KBbQDGxE2tjyEpllM+GSTyexkCcxxGltdUvBZ2jEZj0pFCDbzdQYWDBoThulCUirZtPccLxoeGztGeNMheARMw==" saltValue="XIdakOvwBBedsBx1169zuA==" spinCount="100000" sheet="1"/>
  <protectedRanges>
    <protectedRange algorithmName="SHA-512" hashValue="x1nGFUI1JM+8KGXa7gLJ6PYv6FYbqOPKPwMqvCvHK7b6/eKG4Bf3ddTb1g3x3f4Q1wE65doSN5p2fJgPp+zRSw==" saltValue="H+U8E/vARKdfDKEr5bb3bA==" spinCount="100000" sqref="F23:F48" name="Quantité"/>
  </protectedRanges>
  <mergeCells count="3">
    <mergeCell ref="E14:G19"/>
    <mergeCell ref="B3:D3"/>
    <mergeCell ref="B15:C15"/>
  </mergeCells>
  <phoneticPr fontId="2" type="noConversion"/>
  <conditionalFormatting sqref="O23:P4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{330E7720-5E87-4CF7-BE56-DFF37E3ACD0C}</x14:id>
        </ext>
      </extLst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  <ignoredErrors>
    <ignoredError sqref="G43" 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0E7720-5E87-4CF7-BE56-DFF37E3ACD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O23:P48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67CE-4B82-4C2D-B14C-1B3C45A3A504}">
  <dimension ref="A1"/>
  <sheetViews>
    <sheetView workbookViewId="0">
      <selection activeCell="D18" sqref="D18"/>
    </sheetView>
  </sheetViews>
  <sheetFormatPr baseColWidth="10" defaultColWidth="9.1796875" defaultRowHeight="13" x14ac:dyDescent="0.3"/>
  <sheetData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UT115801</dc:creator>
  <cp:lastModifiedBy>Damien Cartier-Lange</cp:lastModifiedBy>
  <dcterms:created xsi:type="dcterms:W3CDTF">2025-04-14T14:13:35Z</dcterms:created>
  <dcterms:modified xsi:type="dcterms:W3CDTF">2026-05-21T08:28:04Z</dcterms:modified>
</cp:coreProperties>
</file>